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I:\C&amp;G\"/>
    </mc:Choice>
  </mc:AlternateContent>
  <xr:revisionPtr revIDLastSave="0" documentId="13_ncr:1_{57E12202-7CD7-4DF2-B1A7-D1324DFCE1B0}" xr6:coauthVersionLast="47" xr6:coauthVersionMax="47" xr10:uidLastSave="{00000000-0000-0000-0000-000000000000}"/>
  <bookViews>
    <workbookView xWindow="-103" yWindow="-103" windowWidth="16663" windowHeight="8743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3" i="1"/>
  <c r="F4" i="1"/>
  <c r="B5" i="1"/>
  <c r="F5" i="1" l="1"/>
  <c r="E8" i="1"/>
  <c r="D8" i="1"/>
  <c r="F8" i="1" s="1"/>
  <c r="D5" i="1"/>
  <c r="B8" i="1" l="1"/>
  <c r="B9" i="1" s="1"/>
  <c r="B10" i="1" l="1"/>
  <c r="C9" i="1"/>
  <c r="E9" i="1" l="1"/>
  <c r="D9" i="1"/>
  <c r="F9" i="1" s="1"/>
  <c r="B11" i="1"/>
  <c r="C10" i="1"/>
  <c r="D10" i="1" l="1"/>
  <c r="F10" i="1" s="1"/>
  <c r="E10" i="1"/>
  <c r="B12" i="1"/>
  <c r="C11" i="1"/>
  <c r="D11" i="1" l="1"/>
  <c r="F11" i="1" s="1"/>
  <c r="E11" i="1"/>
  <c r="B13" i="1"/>
  <c r="C12" i="1"/>
  <c r="D12" i="1" l="1"/>
  <c r="F12" i="1" s="1"/>
  <c r="E12" i="1"/>
  <c r="B14" i="1"/>
  <c r="C13" i="1"/>
  <c r="D13" i="1" l="1"/>
  <c r="F13" i="1" s="1"/>
  <c r="E13" i="1"/>
  <c r="B15" i="1"/>
  <c r="C14" i="1"/>
  <c r="D14" i="1" l="1"/>
  <c r="F14" i="1" s="1"/>
  <c r="E14" i="1"/>
  <c r="B16" i="1"/>
  <c r="C15" i="1"/>
  <c r="D15" i="1" l="1"/>
  <c r="F15" i="1" s="1"/>
  <c r="E15" i="1"/>
  <c r="B17" i="1"/>
  <c r="C16" i="1"/>
  <c r="D16" i="1" l="1"/>
  <c r="F16" i="1" s="1"/>
  <c r="E16" i="1"/>
  <c r="B18" i="1"/>
  <c r="C17" i="1"/>
  <c r="D17" i="1" l="1"/>
  <c r="F17" i="1" s="1"/>
  <c r="E17" i="1"/>
  <c r="B19" i="1"/>
  <c r="C19" i="1" s="1"/>
  <c r="C18" i="1"/>
  <c r="D18" i="1" l="1"/>
  <c r="F18" i="1" s="1"/>
  <c r="E18" i="1"/>
  <c r="D19" i="1"/>
  <c r="F19" i="1" s="1"/>
  <c r="E19" i="1"/>
</calcChain>
</file>

<file path=xl/sharedStrings.xml><?xml version="1.0" encoding="utf-8"?>
<sst xmlns="http://schemas.openxmlformats.org/spreadsheetml/2006/main" count="19" uniqueCount="19">
  <si>
    <t>Capital</t>
  </si>
  <si>
    <t>Valor da parcela</t>
  </si>
  <si>
    <t>Taxa mensal de juros</t>
  </si>
  <si>
    <t>Montante</t>
  </si>
  <si>
    <t>Parcela</t>
  </si>
  <si>
    <t>Saldo</t>
  </si>
  <si>
    <t>Juros</t>
  </si>
  <si>
    <t>Amortização</t>
  </si>
  <si>
    <t>Juros %</t>
  </si>
  <si>
    <t>Amortização %</t>
  </si>
  <si>
    <t>Simulação para 1º Ano</t>
  </si>
  <si>
    <t>Elaborada pelo Autor</t>
  </si>
  <si>
    <t>Financiamento Tabela Price</t>
  </si>
  <si>
    <t>Premissas</t>
  </si>
  <si>
    <t>Taxa Básica
Anual</t>
  </si>
  <si>
    <t>Taxa Básica
Mensal</t>
  </si>
  <si>
    <t>Taxa anual 
de juros</t>
  </si>
  <si>
    <t>Número de 
parcelas</t>
  </si>
  <si>
    <t>Montante em 
valor presente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</si>
</sst>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 &quot;#,##0.00"/>
    <numFmt numFmtId="165" formatCode="#,##0.000"/>
    <numFmt numFmtId="166" formatCode="&quot;R$&quot;\ #,##0.00"/>
  </numFmts>
  <fonts count="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2" fontId="0" fillId="0" borderId="1" xfId="0" applyNumberFormat="1" applyBorder="1"/>
    <xf numFmtId="0" fontId="2" fillId="0" borderId="1" xfId="0" applyFont="1" applyBorder="1" applyAlignment="1">
      <alignment wrapText="1"/>
    </xf>
    <xf numFmtId="2" fontId="0" fillId="0" borderId="2" xfId="0" applyNumberFormat="1" applyBorder="1"/>
    <xf numFmtId="0" fontId="2" fillId="0" borderId="2" xfId="0" applyFont="1" applyBorder="1" applyAlignment="1">
      <alignment wrapText="1"/>
    </xf>
    <xf numFmtId="166" fontId="0" fillId="0" borderId="1" xfId="0" applyNumberFormat="1" applyBorder="1"/>
    <xf numFmtId="0" fontId="0" fillId="0" borderId="6" xfId="0" applyBorder="1"/>
    <xf numFmtId="164" fontId="0" fillId="0" borderId="6" xfId="0" applyNumberFormat="1" applyBorder="1"/>
    <xf numFmtId="0" fontId="0" fillId="0" borderId="10" xfId="0" applyBorder="1"/>
    <xf numFmtId="165" fontId="0" fillId="0" borderId="11" xfId="0" applyNumberFormat="1" applyBorder="1"/>
    <xf numFmtId="0" fontId="0" fillId="0" borderId="12" xfId="0" applyBorder="1"/>
    <xf numFmtId="165" fontId="0" fillId="0" borderId="13" xfId="0" applyNumberFormat="1" applyBorder="1"/>
    <xf numFmtId="0" fontId="0" fillId="0" borderId="14" xfId="0" applyBorder="1"/>
    <xf numFmtId="166" fontId="2" fillId="0" borderId="15" xfId="0" applyNumberFormat="1" applyFont="1" applyBorder="1"/>
    <xf numFmtId="2" fontId="0" fillId="0" borderId="13" xfId="0" applyNumberFormat="1" applyBorder="1"/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12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0" xfId="0" applyFont="1" applyAlignment="1"/>
    <xf numFmtId="0" fontId="0" fillId="0" borderId="0" xfId="0" applyAlignment="1"/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64" fontId="0" fillId="3" borderId="2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zoomScaleNormal="100" workbookViewId="0">
      <selection activeCell="D5" sqref="D5"/>
    </sheetView>
  </sheetViews>
  <sheetFormatPr defaultRowHeight="12.45" x14ac:dyDescent="0.3"/>
  <cols>
    <col min="1" max="1" width="19" customWidth="1"/>
    <col min="2" max="2" width="13.69140625" bestFit="1" customWidth="1"/>
    <col min="3" max="3" width="13.3828125" customWidth="1"/>
    <col min="4" max="4" width="13.3046875" customWidth="1"/>
    <col min="5" max="5" width="13.69140625" customWidth="1"/>
    <col min="6" max="6" width="14.15234375" customWidth="1"/>
  </cols>
  <sheetData>
    <row r="1" spans="1:6" ht="21.75" customHeight="1" thickBot="1" x14ac:dyDescent="0.35">
      <c r="A1" s="27" t="s">
        <v>12</v>
      </c>
      <c r="B1" s="28"/>
      <c r="C1" s="28"/>
      <c r="D1" s="28"/>
      <c r="E1" s="28"/>
      <c r="F1" s="29"/>
    </row>
    <row r="2" spans="1:6" ht="18.75" customHeight="1" thickBot="1" x14ac:dyDescent="0.35">
      <c r="A2" s="22" t="s">
        <v>13</v>
      </c>
      <c r="B2" s="23"/>
      <c r="C2" s="23"/>
      <c r="D2" s="23"/>
      <c r="E2" s="23"/>
      <c r="F2" s="24"/>
    </row>
    <row r="3" spans="1:6" ht="24.9" x14ac:dyDescent="0.3">
      <c r="A3" s="8" t="s">
        <v>0</v>
      </c>
      <c r="B3" s="30">
        <v>100000</v>
      </c>
      <c r="C3" s="4" t="s">
        <v>16</v>
      </c>
      <c r="D3" s="3">
        <f>100*((1+B4/100)^12)-100</f>
        <v>19.561817146153331</v>
      </c>
      <c r="E3" s="15" t="s">
        <v>14</v>
      </c>
      <c r="F3" s="9">
        <v>13.75</v>
      </c>
    </row>
    <row r="4" spans="1:6" ht="24.9" x14ac:dyDescent="0.3">
      <c r="A4" s="10" t="s">
        <v>2</v>
      </c>
      <c r="B4" s="31">
        <v>1.5</v>
      </c>
      <c r="C4" s="2" t="s">
        <v>17</v>
      </c>
      <c r="D4" s="32">
        <v>50</v>
      </c>
      <c r="E4" s="16" t="s">
        <v>15</v>
      </c>
      <c r="F4" s="11">
        <f>100*((1+F3/100)^(1/12)-1)</f>
        <v>1.0793911082132235</v>
      </c>
    </row>
    <row r="5" spans="1:6" ht="25.3" thickBot="1" x14ac:dyDescent="0.35">
      <c r="A5" s="12" t="s">
        <v>1</v>
      </c>
      <c r="B5" s="7">
        <f>B3*(B4/100)/(1-(1+B4/100)^-D4)</f>
        <v>2857.1683207522688</v>
      </c>
      <c r="C5" s="6" t="s">
        <v>3</v>
      </c>
      <c r="D5" s="7">
        <f>D4*B5</f>
        <v>142858.41603761344</v>
      </c>
      <c r="E5" s="17" t="s">
        <v>18</v>
      </c>
      <c r="F5" s="13">
        <f>B5*(1-1/(1+F4/100)^D4)/(1-1/(1+F4/100))</f>
        <v>111140.29789482766</v>
      </c>
    </row>
    <row r="6" spans="1:6" ht="12.9" thickBot="1" x14ac:dyDescent="0.35">
      <c r="A6" s="22" t="s">
        <v>10</v>
      </c>
      <c r="B6" s="23"/>
      <c r="C6" s="23"/>
      <c r="D6" s="23"/>
      <c r="E6" s="23"/>
      <c r="F6" s="24"/>
    </row>
    <row r="7" spans="1:6" x14ac:dyDescent="0.3">
      <c r="A7" s="19" t="s">
        <v>4</v>
      </c>
      <c r="B7" s="20" t="s">
        <v>5</v>
      </c>
      <c r="C7" s="20" t="s">
        <v>6</v>
      </c>
      <c r="D7" s="20" t="s">
        <v>7</v>
      </c>
      <c r="E7" s="20" t="s">
        <v>8</v>
      </c>
      <c r="F7" s="21" t="s">
        <v>9</v>
      </c>
    </row>
    <row r="8" spans="1:6" x14ac:dyDescent="0.3">
      <c r="A8" s="18">
        <v>1</v>
      </c>
      <c r="B8" s="5">
        <f>B3*(1+$B$4/100)-$B$5</f>
        <v>98642.831679247713</v>
      </c>
      <c r="C8" s="5">
        <f>B3*$B$4/100</f>
        <v>1500</v>
      </c>
      <c r="D8" s="5">
        <f t="shared" ref="D8:D19" si="0">$B$5-C8</f>
        <v>1357.1683207522688</v>
      </c>
      <c r="E8" s="1">
        <f t="shared" ref="E8:E19" si="1">C8/$B$5*100</f>
        <v>52.499532110347012</v>
      </c>
      <c r="F8" s="14">
        <f t="shared" ref="F8:F19" si="2">D8/$B$5*100</f>
        <v>47.500467889652981</v>
      </c>
    </row>
    <row r="9" spans="1:6" x14ac:dyDescent="0.3">
      <c r="A9" s="18">
        <v>2</v>
      </c>
      <c r="B9" s="5">
        <f t="shared" ref="B9:B19" si="3">B8*(1+$B$4/100)-$B$5</f>
        <v>97265.30583368415</v>
      </c>
      <c r="C9" s="5">
        <f t="shared" ref="C9:C19" si="4">B9*$B$4/100</f>
        <v>1458.9795875052621</v>
      </c>
      <c r="D9" s="5">
        <f t="shared" si="0"/>
        <v>1398.1887332470067</v>
      </c>
      <c r="E9" s="1">
        <f t="shared" si="1"/>
        <v>51.063830468382235</v>
      </c>
      <c r="F9" s="14">
        <f t="shared" si="2"/>
        <v>48.936169531617765</v>
      </c>
    </row>
    <row r="10" spans="1:6" x14ac:dyDescent="0.3">
      <c r="A10" s="18">
        <v>3</v>
      </c>
      <c r="B10" s="5">
        <f t="shared" si="3"/>
        <v>95867.117100437128</v>
      </c>
      <c r="C10" s="5">
        <f t="shared" si="4"/>
        <v>1438.0067565065569</v>
      </c>
      <c r="D10" s="5">
        <f t="shared" si="0"/>
        <v>1419.1615642457118</v>
      </c>
      <c r="E10" s="1">
        <f t="shared" si="1"/>
        <v>50.329787925407963</v>
      </c>
      <c r="F10" s="14">
        <f t="shared" si="2"/>
        <v>49.670212074592037</v>
      </c>
    </row>
    <row r="11" spans="1:6" x14ac:dyDescent="0.3">
      <c r="A11" s="18">
        <v>4</v>
      </c>
      <c r="B11" s="5">
        <f t="shared" si="3"/>
        <v>94447.95553619141</v>
      </c>
      <c r="C11" s="5">
        <f t="shared" si="4"/>
        <v>1416.7193330428711</v>
      </c>
      <c r="D11" s="5">
        <f t="shared" si="0"/>
        <v>1440.4489877093977</v>
      </c>
      <c r="E11" s="1">
        <f t="shared" si="1"/>
        <v>49.584734744289079</v>
      </c>
      <c r="F11" s="14">
        <f t="shared" si="2"/>
        <v>50.415265255710921</v>
      </c>
    </row>
    <row r="12" spans="1:6" x14ac:dyDescent="0.3">
      <c r="A12" s="18">
        <v>5</v>
      </c>
      <c r="B12" s="5">
        <f t="shared" si="3"/>
        <v>93007.506548481993</v>
      </c>
      <c r="C12" s="5">
        <f t="shared" si="4"/>
        <v>1395.1125982272299</v>
      </c>
      <c r="D12" s="5">
        <f t="shared" si="0"/>
        <v>1462.0557225250388</v>
      </c>
      <c r="E12" s="1">
        <f t="shared" si="1"/>
        <v>48.828505765453414</v>
      </c>
      <c r="F12" s="14">
        <f t="shared" si="2"/>
        <v>51.171494234546586</v>
      </c>
    </row>
    <row r="13" spans="1:6" x14ac:dyDescent="0.3">
      <c r="A13" s="18">
        <v>6</v>
      </c>
      <c r="B13" s="5">
        <f t="shared" si="3"/>
        <v>91545.450825956941</v>
      </c>
      <c r="C13" s="5">
        <f t="shared" si="4"/>
        <v>1373.1817623893542</v>
      </c>
      <c r="D13" s="5">
        <f t="shared" si="0"/>
        <v>1483.9865583629146</v>
      </c>
      <c r="E13" s="1">
        <f t="shared" si="1"/>
        <v>48.060933351935205</v>
      </c>
      <c r="F13" s="14">
        <f t="shared" si="2"/>
        <v>51.939066648064788</v>
      </c>
    </row>
    <row r="14" spans="1:6" x14ac:dyDescent="0.3">
      <c r="A14" s="18">
        <v>7</v>
      </c>
      <c r="B14" s="5">
        <f t="shared" si="3"/>
        <v>90061.464267594012</v>
      </c>
      <c r="C14" s="5">
        <f t="shared" si="4"/>
        <v>1350.9219640139099</v>
      </c>
      <c r="D14" s="5">
        <f t="shared" si="0"/>
        <v>1506.2463567383588</v>
      </c>
      <c r="E14" s="1">
        <f t="shared" si="1"/>
        <v>47.281847352214214</v>
      </c>
      <c r="F14" s="14">
        <f t="shared" si="2"/>
        <v>52.718152647785786</v>
      </c>
    </row>
    <row r="15" spans="1:6" x14ac:dyDescent="0.3">
      <c r="A15" s="18">
        <v>8</v>
      </c>
      <c r="B15" s="5">
        <f t="shared" si="3"/>
        <v>88555.217910855645</v>
      </c>
      <c r="C15" s="5">
        <f t="shared" si="4"/>
        <v>1328.3282686628345</v>
      </c>
      <c r="D15" s="5">
        <f t="shared" si="0"/>
        <v>1528.8400520894343</v>
      </c>
      <c r="E15" s="1">
        <f t="shared" si="1"/>
        <v>46.49107506249743</v>
      </c>
      <c r="F15" s="14">
        <f t="shared" si="2"/>
        <v>53.508924937502577</v>
      </c>
    </row>
    <row r="16" spans="1:6" x14ac:dyDescent="0.3">
      <c r="A16" s="18">
        <v>9</v>
      </c>
      <c r="B16" s="5">
        <f t="shared" si="3"/>
        <v>87026.377858766195</v>
      </c>
      <c r="C16" s="5">
        <f t="shared" si="4"/>
        <v>1305.395667881493</v>
      </c>
      <c r="D16" s="5">
        <f t="shared" si="0"/>
        <v>1551.7726528707758</v>
      </c>
      <c r="E16" s="1">
        <f t="shared" si="1"/>
        <v>45.688441188434886</v>
      </c>
      <c r="F16" s="14">
        <f t="shared" si="2"/>
        <v>54.311558811565106</v>
      </c>
    </row>
    <row r="17" spans="1:6" x14ac:dyDescent="0.3">
      <c r="A17" s="18">
        <v>10</v>
      </c>
      <c r="B17" s="5">
        <f t="shared" si="3"/>
        <v>85474.605205895408</v>
      </c>
      <c r="C17" s="5">
        <f t="shared" si="4"/>
        <v>1282.119078088431</v>
      </c>
      <c r="D17" s="5">
        <f t="shared" si="0"/>
        <v>1575.0492426638377</v>
      </c>
      <c r="E17" s="1">
        <f t="shared" si="1"/>
        <v>44.873767806261398</v>
      </c>
      <c r="F17" s="14">
        <f t="shared" si="2"/>
        <v>55.126232193738602</v>
      </c>
    </row>
    <row r="18" spans="1:6" x14ac:dyDescent="0.3">
      <c r="A18" s="18">
        <v>11</v>
      </c>
      <c r="B18" s="5">
        <f t="shared" si="3"/>
        <v>83899.555963231556</v>
      </c>
      <c r="C18" s="5">
        <f t="shared" si="4"/>
        <v>1258.4933394484733</v>
      </c>
      <c r="D18" s="5">
        <f t="shared" si="0"/>
        <v>1598.6749813037954</v>
      </c>
      <c r="E18" s="1">
        <f t="shared" si="1"/>
        <v>44.046874323355318</v>
      </c>
      <c r="F18" s="14">
        <f t="shared" si="2"/>
        <v>55.953125676644689</v>
      </c>
    </row>
    <row r="19" spans="1:6" x14ac:dyDescent="0.3">
      <c r="A19" s="18">
        <v>12</v>
      </c>
      <c r="B19" s="5">
        <f t="shared" si="3"/>
        <v>82300.880981927752</v>
      </c>
      <c r="C19" s="5">
        <f t="shared" si="4"/>
        <v>1234.5132147289164</v>
      </c>
      <c r="D19" s="5">
        <f t="shared" si="0"/>
        <v>1622.6551060233523</v>
      </c>
      <c r="E19" s="1">
        <f t="shared" si="1"/>
        <v>43.207577438205647</v>
      </c>
      <c r="F19" s="14">
        <f t="shared" si="2"/>
        <v>56.792422561794353</v>
      </c>
    </row>
    <row r="20" spans="1:6" ht="12.9" x14ac:dyDescent="0.35">
      <c r="A20" s="25" t="s">
        <v>11</v>
      </c>
      <c r="B20" s="26"/>
      <c r="C20" s="26"/>
      <c r="D20" s="26"/>
      <c r="E20" s="26"/>
      <c r="F20" s="26"/>
    </row>
  </sheetData>
  <sheetProtection algorithmName="SHA-512" hashValue="LKNYMTSg0jZ+oDQ9XmjNuDlt3vVU0XBGFTW3RL+3kRBjIcObFVRy2URZSgSC9Z/5XbuAnbvaBfxZwwf4dIQb7g==" saltValue="fUQn4aQCFQ1BTUPs+np0Aw==" spinCount="100000" sheet="1" objects="1" scenarios="1"/>
  <mergeCells count="4">
    <mergeCell ref="A6:F6"/>
    <mergeCell ref="A20:F20"/>
    <mergeCell ref="A1:F1"/>
    <mergeCell ref="A2:F2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45" x14ac:dyDescent="0.3"/>
  <sheetData/>
  <phoneticPr fontId="1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45" x14ac:dyDescent="0.3"/>
  <sheetData/>
  <phoneticPr fontId="1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outcome s/c ltda.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alberto m. de carvalho e silvaa</dc:creator>
  <cp:lastModifiedBy>luiz alberto melchert de carvalho e silva</cp:lastModifiedBy>
  <cp:lastPrinted>2023-03-02T20:02:15Z</cp:lastPrinted>
  <dcterms:created xsi:type="dcterms:W3CDTF">2007-11-30T11:39:15Z</dcterms:created>
  <dcterms:modified xsi:type="dcterms:W3CDTF">2023-03-03T02:57:55Z</dcterms:modified>
</cp:coreProperties>
</file>